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房屋租赁（2020年减免租金）(最终)" sheetId="1" r:id="rId1"/>
  </sheets>
  <definedNames>
    <definedName name="_xlnm.Print_Titles" localSheetId="0">'房屋租赁（2020年减免租金）(最终)'!$1:$4</definedName>
  </definedNames>
  <calcPr fullCalcOnLoad="1"/>
</workbook>
</file>

<file path=xl/sharedStrings.xml><?xml version="1.0" encoding="utf-8"?>
<sst xmlns="http://schemas.openxmlformats.org/spreadsheetml/2006/main" count="293" uniqueCount="161">
  <si>
    <t>广元市投资控股（集团）有限公司“新冠疫情”期间减免中小企业租金明细表</t>
  </si>
  <si>
    <t>序号</t>
  </si>
  <si>
    <t>合同签订时间</t>
  </si>
  <si>
    <t>项目名称</t>
  </si>
  <si>
    <t>承坐落位置</t>
  </si>
  <si>
    <t>承租人</t>
  </si>
  <si>
    <t>楼层</t>
  </si>
  <si>
    <t>房号</t>
  </si>
  <si>
    <t>承租面积（㎡）</t>
  </si>
  <si>
    <t>月租金(元/㎡)</t>
  </si>
  <si>
    <t>月租金</t>
  </si>
  <si>
    <t>2月减免金额（元）</t>
  </si>
  <si>
    <t>3月减免金额（元）</t>
  </si>
  <si>
    <t>承租用途</t>
  </si>
  <si>
    <t>承租人企业类型（大型、中型、小型、微型、个体工商户）</t>
  </si>
  <si>
    <t>承租人所属行业</t>
  </si>
  <si>
    <t>备注</t>
  </si>
  <si>
    <t>2017.01.17</t>
  </si>
  <si>
    <r>
      <rPr>
        <b/>
        <sz val="9"/>
        <color indexed="8"/>
        <rFont val="仿宋_GB2312"/>
        <family val="3"/>
      </rPr>
      <t>万源大厦</t>
    </r>
  </si>
  <si>
    <r>
      <rPr>
        <b/>
        <sz val="9"/>
        <color indexed="8"/>
        <rFont val="仿宋_GB2312"/>
        <family val="3"/>
      </rPr>
      <t>万缘新区胤国路</t>
    </r>
    <r>
      <rPr>
        <b/>
        <sz val="9"/>
        <color indexed="8"/>
        <rFont val="Arial Narrow"/>
        <family val="2"/>
      </rPr>
      <t>377</t>
    </r>
    <r>
      <rPr>
        <b/>
        <sz val="9"/>
        <color indexed="8"/>
        <rFont val="仿宋_GB2312"/>
        <family val="3"/>
      </rPr>
      <t>号</t>
    </r>
  </si>
  <si>
    <t>四川同圣产业投资有限公司</t>
  </si>
  <si>
    <t>22</t>
  </si>
  <si>
    <r>
      <rPr>
        <b/>
        <sz val="9"/>
        <rFont val="宋体"/>
        <family val="0"/>
      </rPr>
      <t>整层</t>
    </r>
  </si>
  <si>
    <r>
      <rPr>
        <b/>
        <sz val="9"/>
        <color indexed="8"/>
        <rFont val="宋体"/>
        <family val="0"/>
      </rPr>
      <t>办公</t>
    </r>
  </si>
  <si>
    <r>
      <rPr>
        <b/>
        <sz val="9"/>
        <color indexed="8"/>
        <rFont val="宋体"/>
        <family val="0"/>
      </rPr>
      <t>中型企业</t>
    </r>
  </si>
  <si>
    <r>
      <rPr>
        <b/>
        <sz val="9"/>
        <color indexed="8"/>
        <rFont val="宋体"/>
        <family val="0"/>
      </rPr>
      <t>其他未列明的行业</t>
    </r>
  </si>
  <si>
    <t>2017.03.04</t>
  </si>
  <si>
    <t>四川天信石业股份有限公司</t>
  </si>
  <si>
    <t>17</t>
  </si>
  <si>
    <r>
      <rPr>
        <b/>
        <sz val="9"/>
        <color indexed="8"/>
        <rFont val="宋体"/>
        <family val="0"/>
      </rPr>
      <t>小型企业</t>
    </r>
  </si>
  <si>
    <r>
      <rPr>
        <b/>
        <sz val="9"/>
        <color indexed="8"/>
        <rFont val="宋体"/>
        <family val="0"/>
      </rPr>
      <t>工业</t>
    </r>
  </si>
  <si>
    <t>2017.11.08</t>
  </si>
  <si>
    <t>四川民泰金辉印象酒店有限公司</t>
  </si>
  <si>
    <t>1-6#</t>
  </si>
  <si>
    <t>酒店</t>
  </si>
  <si>
    <t>住宿业</t>
  </si>
  <si>
    <t>其中浴足房面积640㎡，酒店3870.71㎡</t>
  </si>
  <si>
    <t>3-5</t>
  </si>
  <si>
    <t>整层</t>
  </si>
  <si>
    <t>2017.06.13</t>
  </si>
  <si>
    <t>茶楼</t>
  </si>
  <si>
    <t>2017.09.01</t>
  </si>
  <si>
    <r>
      <rPr>
        <b/>
        <sz val="9"/>
        <color indexed="8"/>
        <rFont val="仿宋_GB2312"/>
        <family val="3"/>
      </rPr>
      <t>广元市文化旅游投资集团有限公司</t>
    </r>
  </si>
  <si>
    <r>
      <t>整层的</t>
    </r>
    <r>
      <rPr>
        <b/>
        <sz val="9"/>
        <rFont val="Arial Narrow"/>
        <family val="2"/>
      </rPr>
      <t>80%</t>
    </r>
  </si>
  <si>
    <t>办公</t>
  </si>
  <si>
    <t>2018.04.15</t>
  </si>
  <si>
    <r>
      <rPr>
        <b/>
        <sz val="9"/>
        <color indexed="8"/>
        <rFont val="仿宋_GB2312"/>
        <family val="3"/>
      </rPr>
      <t>四川清元环保科技开发有限公司</t>
    </r>
  </si>
  <si>
    <r>
      <t>8</t>
    </r>
    <r>
      <rPr>
        <b/>
        <sz val="9"/>
        <rFont val="宋体"/>
        <family val="0"/>
      </rPr>
      <t>层</t>
    </r>
  </si>
  <si>
    <t>部分</t>
  </si>
  <si>
    <t>其他未列明的行业</t>
  </si>
  <si>
    <r>
      <rPr>
        <b/>
        <sz val="9"/>
        <color indexed="8"/>
        <rFont val="仿宋_GB2312"/>
        <family val="3"/>
      </rPr>
      <t>广元天筑商贸有限责任公司</t>
    </r>
  </si>
  <si>
    <t>批发业</t>
  </si>
  <si>
    <r>
      <rPr>
        <b/>
        <sz val="9"/>
        <color indexed="8"/>
        <rFont val="仿宋_GB2312"/>
        <family val="3"/>
      </rPr>
      <t>四川兴元股权投资基金管理有限公司</t>
    </r>
  </si>
  <si>
    <t>2020.03.30</t>
  </si>
  <si>
    <t>四川同圣兴广土地整理有限责任公司</t>
  </si>
  <si>
    <t>中型企业</t>
  </si>
  <si>
    <t>建筑业</t>
  </si>
  <si>
    <r>
      <rPr>
        <b/>
        <sz val="9"/>
        <color indexed="8"/>
        <rFont val="仿宋_GB2312"/>
        <family val="3"/>
      </rPr>
      <t>广元市天健城市发展管理有限公司</t>
    </r>
  </si>
  <si>
    <t>2018.11.26</t>
  </si>
  <si>
    <r>
      <rPr>
        <b/>
        <sz val="9"/>
        <rFont val="仿宋_GB2312"/>
        <family val="3"/>
      </rPr>
      <t>四川捷信安科注册安全工程师事务所有限公司</t>
    </r>
  </si>
  <si>
    <r>
      <t>20</t>
    </r>
    <r>
      <rPr>
        <b/>
        <sz val="9"/>
        <rFont val="宋体"/>
        <family val="0"/>
      </rPr>
      <t>层</t>
    </r>
  </si>
  <si>
    <t>4#</t>
  </si>
  <si>
    <r>
      <rPr>
        <b/>
        <sz val="9"/>
        <rFont val="宋体"/>
        <family val="0"/>
      </rPr>
      <t>小型企业</t>
    </r>
  </si>
  <si>
    <t>2018.12.09</t>
  </si>
  <si>
    <t>四川崇政建筑工程有限公司</t>
  </si>
  <si>
    <r>
      <t>19</t>
    </r>
    <r>
      <rPr>
        <b/>
        <sz val="9"/>
        <rFont val="宋体"/>
        <family val="0"/>
      </rPr>
      <t>层</t>
    </r>
  </si>
  <si>
    <t>6#</t>
  </si>
  <si>
    <t>2019.03.20</t>
  </si>
  <si>
    <r>
      <rPr>
        <b/>
        <sz val="9"/>
        <rFont val="仿宋_GB2312"/>
        <family val="3"/>
      </rPr>
      <t>广元万盛房地产经纪有限公司</t>
    </r>
  </si>
  <si>
    <t>5#</t>
  </si>
  <si>
    <t>2019.10.20</t>
  </si>
  <si>
    <r>
      <rPr>
        <b/>
        <sz val="9"/>
        <rFont val="仿宋_GB2312"/>
        <family val="3"/>
      </rPr>
      <t>四川嘉合建筑工程咨询有限公司广元分公司</t>
    </r>
  </si>
  <si>
    <t>2#</t>
  </si>
  <si>
    <r>
      <rPr>
        <b/>
        <sz val="9"/>
        <rFont val="宋体"/>
        <family val="0"/>
      </rPr>
      <t>微型企业</t>
    </r>
  </si>
  <si>
    <r>
      <rPr>
        <b/>
        <sz val="9"/>
        <color indexed="8"/>
        <rFont val="仿宋_GB2312"/>
        <family val="3"/>
      </rPr>
      <t>广元市电影发行放映公司</t>
    </r>
  </si>
  <si>
    <r>
      <t>18</t>
    </r>
    <r>
      <rPr>
        <b/>
        <sz val="9"/>
        <rFont val="宋体"/>
        <family val="0"/>
      </rPr>
      <t>层</t>
    </r>
  </si>
  <si>
    <r>
      <rPr>
        <b/>
        <sz val="9"/>
        <rFont val="宋体"/>
        <family val="0"/>
      </rPr>
      <t>整层的20%</t>
    </r>
  </si>
  <si>
    <t>2019.12.31</t>
  </si>
  <si>
    <r>
      <rPr>
        <b/>
        <sz val="9"/>
        <rFont val="仿宋_GB2312"/>
        <family val="3"/>
      </rPr>
      <t>重工楼</t>
    </r>
  </si>
  <si>
    <r>
      <rPr>
        <b/>
        <sz val="9"/>
        <rFont val="仿宋_GB2312"/>
        <family val="3"/>
      </rPr>
      <t>利州东路</t>
    </r>
    <r>
      <rPr>
        <b/>
        <sz val="9"/>
        <rFont val="Arial Narrow"/>
        <family val="2"/>
      </rPr>
      <t>533</t>
    </r>
    <r>
      <rPr>
        <b/>
        <sz val="9"/>
        <rFont val="仿宋_GB2312"/>
        <family val="3"/>
      </rPr>
      <t>号</t>
    </r>
  </si>
  <si>
    <r>
      <rPr>
        <b/>
        <sz val="9"/>
        <rFont val="仿宋_GB2312"/>
        <family val="3"/>
      </rPr>
      <t>贾朝中</t>
    </r>
  </si>
  <si>
    <t>一楼附楼</t>
  </si>
  <si>
    <r>
      <rPr>
        <b/>
        <sz val="9"/>
        <color indexed="8"/>
        <rFont val="宋体"/>
        <family val="0"/>
      </rPr>
      <t>个体工商户</t>
    </r>
  </si>
  <si>
    <t>2019.1.8</t>
  </si>
  <si>
    <r>
      <rPr>
        <b/>
        <sz val="9"/>
        <rFont val="仿宋_GB2312"/>
        <family val="3"/>
      </rPr>
      <t>谭光海</t>
    </r>
  </si>
  <si>
    <r>
      <t>1</t>
    </r>
    <r>
      <rPr>
        <b/>
        <sz val="9"/>
        <rFont val="宋体"/>
        <family val="0"/>
      </rPr>
      <t>楼部分</t>
    </r>
  </si>
  <si>
    <t>打字复印室</t>
  </si>
  <si>
    <t>个体工商户</t>
  </si>
  <si>
    <r>
      <rPr>
        <b/>
        <sz val="9"/>
        <rFont val="仿宋_GB2312"/>
        <family val="3"/>
      </rPr>
      <t>广元金鑫建筑勘察设计咨询有限公司一分公司</t>
    </r>
  </si>
  <si>
    <t>三楼附楼</t>
  </si>
  <si>
    <r>
      <rPr>
        <b/>
        <sz val="9"/>
        <color indexed="8"/>
        <rFont val="宋体"/>
        <family val="0"/>
      </rPr>
      <t>微型企业</t>
    </r>
  </si>
  <si>
    <t>2019.6.4</t>
  </si>
  <si>
    <r>
      <rPr>
        <b/>
        <sz val="9"/>
        <rFont val="仿宋_GB2312"/>
        <family val="3"/>
      </rPr>
      <t>广元市瑞杰办公设备有限公司</t>
    </r>
  </si>
  <si>
    <t>一楼部分</t>
  </si>
  <si>
    <t>电脑设备</t>
  </si>
  <si>
    <t>零售业</t>
  </si>
  <si>
    <t>2019.3.13</t>
  </si>
  <si>
    <r>
      <rPr>
        <b/>
        <sz val="9"/>
        <rFont val="仿宋_GB2312"/>
        <family val="3"/>
      </rPr>
      <t>民航大厦</t>
    </r>
  </si>
  <si>
    <r>
      <rPr>
        <b/>
        <sz val="9"/>
        <color indexed="8"/>
        <rFont val="仿宋_GB2312"/>
        <family val="3"/>
      </rPr>
      <t>市中区南河蜀门南路</t>
    </r>
  </si>
  <si>
    <r>
      <rPr>
        <b/>
        <sz val="9"/>
        <rFont val="仿宋_GB2312"/>
        <family val="3"/>
      </rPr>
      <t>蒲禹成</t>
    </r>
  </si>
  <si>
    <t>整栋</t>
  </si>
  <si>
    <t>小型企业</t>
  </si>
  <si>
    <r>
      <rPr>
        <b/>
        <sz val="9"/>
        <color indexed="8"/>
        <rFont val="宋体"/>
        <family val="0"/>
      </rPr>
      <t>住宿业</t>
    </r>
  </si>
  <si>
    <t>2019.6.2</t>
  </si>
  <si>
    <r>
      <rPr>
        <b/>
        <sz val="9"/>
        <rFont val="仿宋_GB2312"/>
        <family val="3"/>
      </rPr>
      <t>万缘商业</t>
    </r>
    <r>
      <rPr>
        <b/>
        <sz val="9"/>
        <rFont val="Arial Narrow"/>
        <family val="2"/>
      </rPr>
      <t>A</t>
    </r>
    <r>
      <rPr>
        <b/>
        <sz val="9"/>
        <rFont val="仿宋_GB2312"/>
        <family val="3"/>
      </rPr>
      <t>座</t>
    </r>
  </si>
  <si>
    <r>
      <rPr>
        <b/>
        <sz val="9"/>
        <rFont val="仿宋_GB2312"/>
        <family val="3"/>
      </rPr>
      <t>万缘社区米仓路</t>
    </r>
  </si>
  <si>
    <r>
      <rPr>
        <b/>
        <sz val="9"/>
        <rFont val="仿宋_GB2312"/>
        <family val="3"/>
      </rPr>
      <t>联广公司</t>
    </r>
  </si>
  <si>
    <r>
      <t>2</t>
    </r>
    <r>
      <rPr>
        <b/>
        <sz val="9"/>
        <rFont val="宋体"/>
        <family val="0"/>
      </rPr>
      <t>楼</t>
    </r>
  </si>
  <si>
    <r>
      <rPr>
        <b/>
        <sz val="9"/>
        <rFont val="宋体"/>
        <family val="0"/>
      </rPr>
      <t>整</t>
    </r>
    <r>
      <rPr>
        <b/>
        <sz val="9"/>
        <rFont val="Arial Narrow"/>
        <family val="2"/>
      </rPr>
      <t xml:space="preserve"> </t>
    </r>
    <r>
      <rPr>
        <b/>
        <sz val="9"/>
        <rFont val="宋体"/>
        <family val="0"/>
      </rPr>
      <t>屋</t>
    </r>
  </si>
  <si>
    <t>2018.12.4</t>
  </si>
  <si>
    <r>
      <rPr>
        <b/>
        <sz val="9"/>
        <rFont val="仿宋_GB2312"/>
        <family val="3"/>
      </rPr>
      <t>雪峰安居房营业用房</t>
    </r>
  </si>
  <si>
    <r>
      <rPr>
        <b/>
        <sz val="9"/>
        <rFont val="仿宋_GB2312"/>
        <family val="3"/>
      </rPr>
      <t>雪峰办事处雪峰村二组</t>
    </r>
  </si>
  <si>
    <r>
      <rPr>
        <b/>
        <sz val="9"/>
        <rFont val="仿宋_GB2312"/>
        <family val="3"/>
      </rPr>
      <t>温仁武</t>
    </r>
  </si>
  <si>
    <r>
      <t>1</t>
    </r>
    <r>
      <rPr>
        <b/>
        <sz val="9"/>
        <rFont val="宋体"/>
        <family val="0"/>
      </rPr>
      <t>楼</t>
    </r>
  </si>
  <si>
    <r>
      <t>6</t>
    </r>
    <r>
      <rPr>
        <b/>
        <sz val="9"/>
        <rFont val="宋体"/>
        <family val="0"/>
      </rPr>
      <t>号</t>
    </r>
  </si>
  <si>
    <t>小超市</t>
  </si>
  <si>
    <r>
      <rPr>
        <b/>
        <sz val="9"/>
        <rFont val="仿宋_GB2312"/>
        <family val="3"/>
      </rPr>
      <t>陈泉</t>
    </r>
  </si>
  <si>
    <r>
      <t>3</t>
    </r>
    <r>
      <rPr>
        <b/>
        <sz val="9"/>
        <rFont val="宋体"/>
        <family val="0"/>
      </rPr>
      <t>号</t>
    </r>
  </si>
  <si>
    <t>麻将馆</t>
  </si>
  <si>
    <t>2019.5.1</t>
  </si>
  <si>
    <r>
      <rPr>
        <b/>
        <sz val="9"/>
        <rFont val="仿宋_GB2312"/>
        <family val="3"/>
      </rPr>
      <t>杨永洪</t>
    </r>
  </si>
  <si>
    <r>
      <t>2</t>
    </r>
    <r>
      <rPr>
        <b/>
        <sz val="9"/>
        <rFont val="宋体"/>
        <family val="0"/>
      </rPr>
      <t>号</t>
    </r>
  </si>
  <si>
    <t>沙发加工</t>
  </si>
  <si>
    <t>2019.12.6</t>
  </si>
  <si>
    <r>
      <rPr>
        <b/>
        <sz val="9"/>
        <rFont val="仿宋_GB2312"/>
        <family val="3"/>
      </rPr>
      <t>南河阳光家园</t>
    </r>
  </si>
  <si>
    <r>
      <rPr>
        <b/>
        <sz val="9"/>
        <rFont val="仿宋_GB2312"/>
        <family val="3"/>
      </rPr>
      <t>南河西安路</t>
    </r>
  </si>
  <si>
    <r>
      <rPr>
        <b/>
        <sz val="9"/>
        <rFont val="仿宋_GB2312"/>
        <family val="3"/>
      </rPr>
      <t>广元市利州区铝皇铝业建材经营部</t>
    </r>
  </si>
  <si>
    <t>一楼</t>
  </si>
  <si>
    <r>
      <t>1</t>
    </r>
    <r>
      <rPr>
        <b/>
        <sz val="9"/>
        <rFont val="宋体"/>
        <family val="0"/>
      </rPr>
      <t>号</t>
    </r>
  </si>
  <si>
    <r>
      <rPr>
        <b/>
        <sz val="9"/>
        <rFont val="宋体"/>
        <family val="0"/>
      </rPr>
      <t>铝合金门窗、五金建材等销售</t>
    </r>
  </si>
  <si>
    <t>2019.3.22</t>
  </si>
  <si>
    <r>
      <rPr>
        <b/>
        <sz val="9"/>
        <rFont val="仿宋_GB2312"/>
        <family val="3"/>
      </rPr>
      <t>张小芬</t>
    </r>
  </si>
  <si>
    <r>
      <rPr>
        <b/>
        <sz val="9"/>
        <rFont val="宋体"/>
        <family val="0"/>
      </rPr>
      <t>茶楼</t>
    </r>
  </si>
  <si>
    <t>2018.5.3</t>
  </si>
  <si>
    <r>
      <rPr>
        <b/>
        <sz val="9"/>
        <rFont val="仿宋_GB2312"/>
        <family val="3"/>
      </rPr>
      <t>东滨小区</t>
    </r>
  </si>
  <si>
    <r>
      <rPr>
        <b/>
        <sz val="9"/>
        <color indexed="8"/>
        <rFont val="仿宋_GB2312"/>
        <family val="3"/>
      </rPr>
      <t>广元市东坝育才路、滨河北路变电站西侧</t>
    </r>
  </si>
  <si>
    <r>
      <rPr>
        <b/>
        <sz val="9"/>
        <rFont val="仿宋_GB2312"/>
        <family val="3"/>
      </rPr>
      <t>李冰峰</t>
    </r>
  </si>
  <si>
    <r>
      <t>1</t>
    </r>
    <r>
      <rPr>
        <b/>
        <sz val="9"/>
        <rFont val="宋体"/>
        <family val="0"/>
      </rPr>
      <t>号附</t>
    </r>
    <r>
      <rPr>
        <b/>
        <sz val="9"/>
        <rFont val="Arial Narrow"/>
        <family val="2"/>
      </rPr>
      <t>2</t>
    </r>
    <r>
      <rPr>
        <b/>
        <sz val="9"/>
        <rFont val="宋体"/>
        <family val="0"/>
      </rPr>
      <t>号、</t>
    </r>
    <r>
      <rPr>
        <b/>
        <sz val="9"/>
        <rFont val="Arial Narrow"/>
        <family val="2"/>
      </rPr>
      <t>3</t>
    </r>
    <r>
      <rPr>
        <b/>
        <sz val="9"/>
        <rFont val="宋体"/>
        <family val="0"/>
      </rPr>
      <t>号</t>
    </r>
  </si>
  <si>
    <t>车辆维修、酒吧</t>
  </si>
  <si>
    <t>2015.4.30</t>
  </si>
  <si>
    <r>
      <rPr>
        <b/>
        <sz val="9"/>
        <rFont val="仿宋_GB2312"/>
        <family val="3"/>
      </rPr>
      <t>卢勇</t>
    </r>
  </si>
  <si>
    <r>
      <t>3</t>
    </r>
    <r>
      <rPr>
        <b/>
        <sz val="9"/>
        <rFont val="宋体"/>
        <family val="0"/>
      </rPr>
      <t>、</t>
    </r>
    <r>
      <rPr>
        <b/>
        <sz val="9"/>
        <rFont val="Arial Narrow"/>
        <family val="2"/>
      </rPr>
      <t>4</t>
    </r>
    <r>
      <rPr>
        <b/>
        <sz val="9"/>
        <rFont val="宋体"/>
        <family val="0"/>
      </rPr>
      <t>楼和</t>
    </r>
    <r>
      <rPr>
        <b/>
        <sz val="9"/>
        <rFont val="Arial Narrow"/>
        <family val="2"/>
      </rPr>
      <t>1</t>
    </r>
    <r>
      <rPr>
        <b/>
        <sz val="9"/>
        <rFont val="宋体"/>
        <family val="0"/>
      </rPr>
      <t>楼部分</t>
    </r>
  </si>
  <si>
    <r>
      <t>1</t>
    </r>
    <r>
      <rPr>
        <b/>
        <sz val="9"/>
        <rFont val="宋体"/>
        <family val="0"/>
      </rPr>
      <t>楼</t>
    </r>
    <r>
      <rPr>
        <b/>
        <sz val="9"/>
        <rFont val="Arial Narrow"/>
        <family val="2"/>
      </rPr>
      <t>2</t>
    </r>
    <r>
      <rPr>
        <b/>
        <sz val="9"/>
        <rFont val="宋体"/>
        <family val="0"/>
      </rPr>
      <t>号，</t>
    </r>
    <r>
      <rPr>
        <b/>
        <sz val="9"/>
        <rFont val="Arial Narrow"/>
        <family val="2"/>
      </rPr>
      <t>3</t>
    </r>
    <r>
      <rPr>
        <b/>
        <sz val="9"/>
        <rFont val="宋体"/>
        <family val="0"/>
      </rPr>
      <t>、</t>
    </r>
    <r>
      <rPr>
        <b/>
        <sz val="9"/>
        <rFont val="Arial Narrow"/>
        <family val="2"/>
      </rPr>
      <t>4</t>
    </r>
    <r>
      <rPr>
        <b/>
        <sz val="9"/>
        <rFont val="宋体"/>
        <family val="0"/>
      </rPr>
      <t>楼整层</t>
    </r>
  </si>
  <si>
    <t>2019.7.31</t>
  </si>
  <si>
    <r>
      <rPr>
        <b/>
        <sz val="9"/>
        <rFont val="仿宋_GB2312"/>
        <family val="3"/>
      </rPr>
      <t>莲花小区</t>
    </r>
  </si>
  <si>
    <r>
      <rPr>
        <b/>
        <sz val="9"/>
        <color indexed="8"/>
        <rFont val="仿宋_GB2312"/>
        <family val="3"/>
      </rPr>
      <t>广元市东坝莲花池社区</t>
    </r>
  </si>
  <si>
    <r>
      <rPr>
        <b/>
        <sz val="9"/>
        <rFont val="仿宋_GB2312"/>
        <family val="3"/>
      </rPr>
      <t>王丽平</t>
    </r>
  </si>
  <si>
    <r>
      <t>3</t>
    </r>
    <r>
      <rPr>
        <b/>
        <sz val="9"/>
        <rFont val="宋体"/>
        <family val="0"/>
      </rPr>
      <t>号楼</t>
    </r>
    <r>
      <rPr>
        <b/>
        <sz val="9"/>
        <rFont val="Arial Narrow"/>
        <family val="2"/>
      </rPr>
      <t>1</t>
    </r>
    <r>
      <rPr>
        <b/>
        <sz val="9"/>
        <rFont val="宋体"/>
        <family val="0"/>
      </rPr>
      <t>楼</t>
    </r>
  </si>
  <si>
    <r>
      <t>1</t>
    </r>
    <r>
      <rPr>
        <b/>
        <sz val="9"/>
        <rFont val="宋体"/>
        <family val="0"/>
      </rPr>
      <t>、</t>
    </r>
    <r>
      <rPr>
        <b/>
        <sz val="9"/>
        <rFont val="Arial Narrow"/>
        <family val="2"/>
      </rPr>
      <t>2</t>
    </r>
    <r>
      <rPr>
        <b/>
        <sz val="9"/>
        <rFont val="宋体"/>
        <family val="0"/>
      </rPr>
      <t>号</t>
    </r>
  </si>
  <si>
    <t>诊所</t>
  </si>
  <si>
    <t>2017.5.18</t>
  </si>
  <si>
    <r>
      <rPr>
        <b/>
        <sz val="9"/>
        <rFont val="仿宋_GB2312"/>
        <family val="3"/>
      </rPr>
      <t>蒲元斌</t>
    </r>
  </si>
  <si>
    <r>
      <t>3</t>
    </r>
    <r>
      <rPr>
        <b/>
        <sz val="9"/>
        <rFont val="宋体"/>
        <family val="0"/>
      </rPr>
      <t>、</t>
    </r>
    <r>
      <rPr>
        <b/>
        <sz val="9"/>
        <rFont val="Arial Narrow"/>
        <family val="2"/>
      </rPr>
      <t>4</t>
    </r>
    <r>
      <rPr>
        <b/>
        <sz val="9"/>
        <rFont val="宋体"/>
        <family val="0"/>
      </rPr>
      <t>号楼号</t>
    </r>
    <r>
      <rPr>
        <b/>
        <sz val="9"/>
        <rFont val="Arial Narrow"/>
        <family val="2"/>
      </rPr>
      <t>1</t>
    </r>
    <r>
      <rPr>
        <b/>
        <sz val="9"/>
        <rFont val="宋体"/>
        <family val="0"/>
      </rPr>
      <t>楼、</t>
    </r>
    <r>
      <rPr>
        <b/>
        <sz val="9"/>
        <rFont val="Arial Narrow"/>
        <family val="2"/>
      </rPr>
      <t>2</t>
    </r>
    <r>
      <rPr>
        <b/>
        <sz val="9"/>
        <rFont val="宋体"/>
        <family val="0"/>
      </rPr>
      <t>楼</t>
    </r>
  </si>
  <si>
    <r>
      <t>2</t>
    </r>
    <r>
      <rPr>
        <b/>
        <sz val="9"/>
        <rFont val="宋体"/>
        <family val="0"/>
      </rPr>
      <t>层整层，</t>
    </r>
    <r>
      <rPr>
        <b/>
        <sz val="9"/>
        <rFont val="Arial Narrow"/>
        <family val="2"/>
      </rPr>
      <t>4</t>
    </r>
    <r>
      <rPr>
        <b/>
        <sz val="9"/>
        <rFont val="宋体"/>
        <family val="0"/>
      </rPr>
      <t>号楼</t>
    </r>
    <r>
      <rPr>
        <b/>
        <sz val="9"/>
        <rFont val="Arial Narrow"/>
        <family val="2"/>
      </rPr>
      <t>1</t>
    </r>
    <r>
      <rPr>
        <b/>
        <sz val="9"/>
        <rFont val="宋体"/>
        <family val="0"/>
      </rPr>
      <t>楼</t>
    </r>
    <r>
      <rPr>
        <b/>
        <sz val="9"/>
        <rFont val="Arial Narrow"/>
        <family val="2"/>
      </rPr>
      <t>1</t>
    </r>
    <r>
      <rPr>
        <b/>
        <sz val="9"/>
        <rFont val="宋体"/>
        <family val="0"/>
      </rPr>
      <t>、</t>
    </r>
    <r>
      <rPr>
        <b/>
        <sz val="9"/>
        <rFont val="Arial Narrow"/>
        <family val="2"/>
      </rPr>
      <t>2</t>
    </r>
    <r>
      <rPr>
        <b/>
        <sz val="9"/>
        <rFont val="宋体"/>
        <family val="0"/>
      </rPr>
      <t>号</t>
    </r>
  </si>
  <si>
    <t>幼儿园</t>
  </si>
  <si>
    <t>2017.05.27</t>
  </si>
  <si>
    <r>
      <rPr>
        <b/>
        <sz val="9"/>
        <rFont val="仿宋_GB2312"/>
        <family val="3"/>
      </rPr>
      <t>张菊芳</t>
    </r>
    <r>
      <rPr>
        <b/>
        <sz val="9"/>
        <rFont val="Arial Narrow"/>
        <family val="2"/>
      </rPr>
      <t>(3</t>
    </r>
    <r>
      <rPr>
        <b/>
        <sz val="9"/>
        <rFont val="仿宋_GB2312"/>
        <family val="3"/>
      </rPr>
      <t>楼</t>
    </r>
    <r>
      <rPr>
        <b/>
        <sz val="9"/>
        <rFont val="Arial Narrow"/>
        <family val="2"/>
      </rPr>
      <t>4</t>
    </r>
    <r>
      <rPr>
        <b/>
        <sz val="9"/>
        <rFont val="仿宋_GB2312"/>
        <family val="3"/>
      </rPr>
      <t>号</t>
    </r>
    <r>
      <rPr>
        <b/>
        <sz val="9"/>
        <rFont val="Arial Narrow"/>
        <family val="2"/>
      </rPr>
      <t>)</t>
    </r>
  </si>
  <si>
    <r>
      <t>4</t>
    </r>
    <r>
      <rPr>
        <b/>
        <sz val="9"/>
        <rFont val="宋体"/>
        <family val="0"/>
      </rPr>
      <t>号</t>
    </r>
  </si>
  <si>
    <t>餐饮</t>
  </si>
  <si>
    <r>
      <rPr>
        <b/>
        <sz val="9"/>
        <rFont val="宋体"/>
        <family val="0"/>
      </rPr>
      <t>合</t>
    </r>
    <r>
      <rPr>
        <b/>
        <sz val="9"/>
        <rFont val="Arial Narrow"/>
        <family val="2"/>
      </rPr>
      <t xml:space="preserve">   </t>
    </r>
    <r>
      <rPr>
        <b/>
        <sz val="9"/>
        <rFont val="宋体"/>
        <family val="0"/>
      </rPr>
      <t>计</t>
    </r>
  </si>
  <si>
    <t>2、3月份合计减免租金738636.88元。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</si>
</sst>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yyyy&quot;年&quot;m&quot;月&quot;d&quot;日&quot;;@"/>
  </numFmts>
  <fonts count="35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b/>
      <sz val="9"/>
      <color indexed="8"/>
      <name val="仿宋_GB2312"/>
      <family val="3"/>
    </font>
    <font>
      <b/>
      <sz val="9"/>
      <name val="宋体"/>
      <family val="0"/>
    </font>
    <font>
      <b/>
      <sz val="9"/>
      <name val="仿宋_GB2312"/>
      <family val="3"/>
    </font>
    <font>
      <b/>
      <sz val="9"/>
      <color indexed="8"/>
      <name val="宋体"/>
      <family val="0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b/>
      <sz val="9"/>
      <color theme="1"/>
      <name val="Arial Narrow"/>
      <family val="2"/>
    </font>
    <font>
      <b/>
      <sz val="9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8" fillId="6" borderId="2" applyNumberFormat="0" applyFont="0" applyAlignment="0" applyProtection="0"/>
    <xf numFmtId="0" fontId="1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5" fillId="0" borderId="3" applyNumberFormat="0" applyFill="0" applyAlignment="0" applyProtection="0"/>
    <xf numFmtId="0" fontId="19" fillId="7" borderId="0" applyNumberFormat="0" applyBorder="0" applyAlignment="0" applyProtection="0"/>
    <xf numFmtId="0" fontId="21" fillId="0" borderId="4" applyNumberFormat="0" applyFill="0" applyAlignment="0" applyProtection="0"/>
    <xf numFmtId="0" fontId="19" fillId="3" borderId="0" applyNumberFormat="0" applyBorder="0" applyAlignment="0" applyProtection="0"/>
    <xf numFmtId="0" fontId="26" fillId="2" borderId="5" applyNumberFormat="0" applyAlignment="0" applyProtection="0"/>
    <xf numFmtId="0" fontId="12" fillId="2" borderId="1" applyNumberFormat="0" applyAlignment="0" applyProtection="0"/>
    <xf numFmtId="0" fontId="14" fillId="8" borderId="6" applyNumberFormat="0" applyAlignment="0" applyProtection="0"/>
    <xf numFmtId="0" fontId="17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7" applyNumberFormat="0" applyFill="0" applyAlignment="0" applyProtection="0"/>
    <xf numFmtId="0" fontId="31" fillId="0" borderId="8" applyNumberFormat="0" applyFill="0" applyAlignment="0" applyProtection="0"/>
    <xf numFmtId="0" fontId="30" fillId="9" borderId="0" applyNumberFormat="0" applyBorder="0" applyAlignment="0" applyProtection="0"/>
    <xf numFmtId="0" fontId="29" fillId="11" borderId="0" applyNumberFormat="0" applyBorder="0" applyAlignment="0" applyProtection="0"/>
    <xf numFmtId="0" fontId="17" fillId="12" borderId="0" applyNumberFormat="0" applyBorder="0" applyAlignment="0" applyProtection="0"/>
    <xf numFmtId="0" fontId="19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0" borderId="0">
      <alignment vertical="center"/>
      <protection/>
    </xf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9" fillId="16" borderId="0" applyNumberFormat="0" applyBorder="0" applyAlignment="0" applyProtection="0"/>
    <xf numFmtId="0" fontId="32" fillId="0" borderId="0">
      <alignment vertical="center"/>
      <protection/>
    </xf>
    <xf numFmtId="0" fontId="17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0" fillId="19" borderId="0" xfId="0" applyFill="1" applyAlignment="1">
      <alignment horizontal="center" vertical="center"/>
    </xf>
    <xf numFmtId="0" fontId="1" fillId="19" borderId="0" xfId="0" applyFont="1" applyFill="1" applyAlignment="1">
      <alignment horizontal="center" vertical="center" wrapText="1"/>
    </xf>
    <xf numFmtId="0" fontId="1" fillId="19" borderId="0" xfId="0" applyFont="1" applyFill="1" applyAlignment="1">
      <alignment horizontal="left" vertical="center" wrapText="1"/>
    </xf>
    <xf numFmtId="0" fontId="1" fillId="19" borderId="0" xfId="0" applyFont="1" applyFill="1" applyAlignment="1">
      <alignment vertical="center" wrapText="1"/>
    </xf>
    <xf numFmtId="0" fontId="1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center" vertical="center" wrapText="1"/>
    </xf>
    <xf numFmtId="0" fontId="0" fillId="19" borderId="0" xfId="0" applyFill="1" applyAlignment="1">
      <alignment vertical="center" wrapText="1"/>
    </xf>
    <xf numFmtId="0" fontId="0" fillId="19" borderId="0" xfId="0" applyFill="1" applyAlignment="1">
      <alignment vertical="center"/>
    </xf>
    <xf numFmtId="0" fontId="2" fillId="19" borderId="0" xfId="0" applyFont="1" applyFill="1" applyBorder="1" applyAlignment="1">
      <alignment horizontal="center" vertical="center"/>
    </xf>
    <xf numFmtId="0" fontId="3" fillId="19" borderId="9" xfId="0" applyNumberFormat="1" applyFont="1" applyFill="1" applyBorder="1" applyAlignment="1">
      <alignment horizontal="center" vertical="center" wrapText="1"/>
    </xf>
    <xf numFmtId="0" fontId="3" fillId="19" borderId="9" xfId="0" applyNumberFormat="1" applyFont="1" applyFill="1" applyBorder="1" applyAlignment="1">
      <alignment horizontal="left" vertical="center" wrapText="1"/>
    </xf>
    <xf numFmtId="0" fontId="3" fillId="19" borderId="9" xfId="0" applyNumberFormat="1" applyFont="1" applyFill="1" applyBorder="1" applyAlignment="1">
      <alignment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10" xfId="0" applyNumberFormat="1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left" vertical="center" wrapText="1"/>
    </xf>
    <xf numFmtId="0" fontId="5" fillId="19" borderId="9" xfId="0" applyNumberFormat="1" applyFont="1" applyFill="1" applyBorder="1" applyAlignment="1">
      <alignment vertical="center" wrapText="1"/>
    </xf>
    <xf numFmtId="0" fontId="6" fillId="19" borderId="10" xfId="0" applyNumberFormat="1" applyFont="1" applyFill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49" fontId="4" fillId="19" borderId="10" xfId="0" applyNumberFormat="1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 wrapText="1"/>
    </xf>
    <xf numFmtId="0" fontId="5" fillId="19" borderId="11" xfId="0" applyNumberFormat="1" applyFont="1" applyFill="1" applyBorder="1" applyAlignment="1">
      <alignment horizontal="left" vertical="center" wrapText="1"/>
    </xf>
    <xf numFmtId="0" fontId="5" fillId="19" borderId="11" xfId="0" applyNumberFormat="1" applyFont="1" applyFill="1" applyBorder="1" applyAlignment="1">
      <alignment vertical="center" wrapText="1"/>
    </xf>
    <xf numFmtId="0" fontId="6" fillId="19" borderId="11" xfId="0" applyNumberFormat="1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5" fillId="19" borderId="10" xfId="0" applyNumberFormat="1" applyFont="1" applyFill="1" applyBorder="1" applyAlignment="1">
      <alignment horizontal="left" vertical="center" wrapText="1"/>
    </xf>
    <xf numFmtId="0" fontId="5" fillId="19" borderId="10" xfId="0" applyNumberFormat="1" applyFont="1" applyFill="1" applyBorder="1" applyAlignment="1">
      <alignment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/>
    </xf>
    <xf numFmtId="0" fontId="8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left" vertical="center" wrapText="1"/>
    </xf>
    <xf numFmtId="0" fontId="4" fillId="19" borderId="9" xfId="0" applyFont="1" applyFill="1" applyBorder="1" applyAlignment="1">
      <alignment vertical="center" wrapText="1"/>
    </xf>
    <xf numFmtId="0" fontId="33" fillId="19" borderId="9" xfId="0" applyFont="1" applyFill="1" applyBorder="1" applyAlignment="1">
      <alignment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19" borderId="0" xfId="0" applyFont="1" applyFill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left" vertical="center" wrapText="1"/>
    </xf>
    <xf numFmtId="0" fontId="5" fillId="19" borderId="10" xfId="0" applyNumberFormat="1" applyFont="1" applyFill="1" applyBorder="1" applyAlignment="1">
      <alignment horizontal="center" vertical="center" wrapText="1"/>
    </xf>
    <xf numFmtId="176" fontId="5" fillId="19" borderId="10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vertical="center"/>
    </xf>
    <xf numFmtId="176" fontId="5" fillId="19" borderId="11" xfId="0" applyNumberFormat="1" applyFont="1" applyFill="1" applyBorder="1" applyAlignment="1">
      <alignment vertical="center" wrapText="1"/>
    </xf>
    <xf numFmtId="0" fontId="5" fillId="19" borderId="11" xfId="0" applyNumberFormat="1" applyFont="1" applyFill="1" applyBorder="1" applyAlignment="1">
      <alignment horizontal="center" vertical="center" wrapText="1"/>
    </xf>
    <xf numFmtId="0" fontId="34" fillId="19" borderId="10" xfId="0" applyNumberFormat="1" applyFont="1" applyFill="1" applyBorder="1" applyAlignment="1">
      <alignment horizontal="center" vertical="center" wrapText="1"/>
    </xf>
    <xf numFmtId="0" fontId="34" fillId="19" borderId="11" xfId="0" applyNumberFormat="1" applyFont="1" applyFill="1" applyBorder="1" applyAlignment="1">
      <alignment horizontal="center" vertical="center" wrapText="1"/>
    </xf>
    <xf numFmtId="0" fontId="5" fillId="19" borderId="16" xfId="0" applyNumberFormat="1" applyFont="1" applyFill="1" applyBorder="1" applyAlignment="1">
      <alignment horizontal="center" vertical="center" wrapText="1"/>
    </xf>
    <xf numFmtId="0" fontId="9" fillId="19" borderId="10" xfId="0" applyNumberFormat="1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176" fontId="5" fillId="19" borderId="9" xfId="0" applyNumberFormat="1" applyFont="1" applyFill="1" applyBorder="1" applyAlignment="1">
      <alignment vertical="center" wrapText="1"/>
    </xf>
    <xf numFmtId="176" fontId="4" fillId="19" borderId="9" xfId="0" applyNumberFormat="1" applyFont="1" applyFill="1" applyBorder="1" applyAlignment="1">
      <alignment horizontal="center" vertical="center" wrapText="1"/>
    </xf>
    <xf numFmtId="176" fontId="4" fillId="19" borderId="10" xfId="0" applyNumberFormat="1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177" fontId="4" fillId="19" borderId="9" xfId="0" applyNumberFormat="1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 wrapText="1" readingOrder="1"/>
    </xf>
    <xf numFmtId="176" fontId="4" fillId="19" borderId="9" xfId="0" applyNumberFormat="1" applyFont="1" applyFill="1" applyBorder="1" applyAlignment="1">
      <alignment horizontal="center" vertical="center" wrapText="1" readingOrder="1"/>
    </xf>
    <xf numFmtId="0" fontId="4" fillId="19" borderId="13" xfId="0" applyFont="1" applyFill="1" applyBorder="1" applyAlignment="1">
      <alignment horizontal="center" vertical="center" wrapText="1" readingOrder="1"/>
    </xf>
    <xf numFmtId="0" fontId="5" fillId="19" borderId="11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 readingOrder="1"/>
    </xf>
    <xf numFmtId="176" fontId="4" fillId="19" borderId="11" xfId="0" applyNumberFormat="1" applyFont="1" applyFill="1" applyBorder="1" applyAlignment="1">
      <alignment horizontal="center" vertical="center" wrapText="1" readingOrder="1"/>
    </xf>
    <xf numFmtId="0" fontId="4" fillId="19" borderId="17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 readingOrder="1"/>
    </xf>
    <xf numFmtId="176" fontId="4" fillId="19" borderId="10" xfId="0" applyNumberFormat="1" applyFont="1" applyFill="1" applyBorder="1" applyAlignment="1">
      <alignment horizontal="center" vertical="center" wrapText="1" readingOrder="1"/>
    </xf>
    <xf numFmtId="0" fontId="9" fillId="19" borderId="10" xfId="0" applyFont="1" applyFill="1" applyBorder="1" applyAlignment="1">
      <alignment horizontal="center" vertical="center" wrapText="1"/>
    </xf>
    <xf numFmtId="177" fontId="10" fillId="19" borderId="9" xfId="0" applyNumberFormat="1" applyFont="1" applyFill="1" applyBorder="1" applyAlignment="1">
      <alignment horizontal="center" vertical="center"/>
    </xf>
    <xf numFmtId="0" fontId="10" fillId="19" borderId="9" xfId="0" applyFont="1" applyFill="1" applyBorder="1" applyAlignment="1">
      <alignment horizontal="center" vertical="center" wrapText="1" readingOrder="1"/>
    </xf>
    <xf numFmtId="49" fontId="10" fillId="19" borderId="9" xfId="0" applyNumberFormat="1" applyFont="1" applyFill="1" applyBorder="1" applyAlignment="1">
      <alignment horizontal="center" vertical="center" wrapText="1"/>
    </xf>
    <xf numFmtId="0" fontId="11" fillId="19" borderId="9" xfId="0" applyFont="1" applyFill="1" applyBorder="1" applyAlignment="1">
      <alignment horizontal="center" vertical="center" wrapText="1"/>
    </xf>
    <xf numFmtId="178" fontId="9" fillId="19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2_万源大厦已租已售台账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115" zoomScaleNormal="115" zoomScaleSheetLayoutView="100" workbookViewId="0" topLeftCell="A31">
      <selection activeCell="O37" sqref="O37"/>
    </sheetView>
  </sheetViews>
  <sheetFormatPr defaultColWidth="9.00390625" defaultRowHeight="14.25"/>
  <cols>
    <col min="1" max="1" width="3.00390625" style="1" customWidth="1"/>
    <col min="2" max="2" width="8.125" style="2" customWidth="1"/>
    <col min="3" max="3" width="9.75390625" style="3" customWidth="1"/>
    <col min="4" max="4" width="11.50390625" style="4" customWidth="1"/>
    <col min="5" max="5" width="13.875" style="5" customWidth="1"/>
    <col min="6" max="6" width="5.875" style="6" customWidth="1"/>
    <col min="7" max="7" width="8.375" style="7" customWidth="1"/>
    <col min="8" max="8" width="6.50390625" style="1" customWidth="1"/>
    <col min="9" max="9" width="5.625" style="8" customWidth="1"/>
    <col min="10" max="10" width="7.00390625" style="1" customWidth="1"/>
    <col min="11" max="11" width="7.50390625" style="8" customWidth="1"/>
    <col min="12" max="12" width="7.875" style="8" customWidth="1"/>
    <col min="13" max="13" width="10.875" style="8" customWidth="1"/>
    <col min="14" max="14" width="9.25390625" style="8" customWidth="1"/>
    <col min="15" max="15" width="10.125" style="8" customWidth="1"/>
    <col min="16" max="16384" width="9.00390625" style="8" customWidth="1"/>
  </cols>
  <sheetData>
    <row r="1" spans="1:15" ht="34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6" ht="22.5" customHeight="1">
      <c r="A2" s="10" t="s">
        <v>1</v>
      </c>
      <c r="B2" s="10" t="s">
        <v>2</v>
      </c>
      <c r="C2" s="11" t="s">
        <v>3</v>
      </c>
      <c r="D2" s="12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ht="35.25" customHeight="1">
      <c r="A3" s="10"/>
      <c r="B3" s="10"/>
      <c r="C3" s="11"/>
      <c r="D3" s="1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26.25" customHeight="1">
      <c r="A4" s="10"/>
      <c r="B4" s="10"/>
      <c r="C4" s="11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29.25" customHeight="1">
      <c r="A5" s="13">
        <v>1</v>
      </c>
      <c r="B5" s="14" t="s">
        <v>17</v>
      </c>
      <c r="C5" s="15" t="s">
        <v>18</v>
      </c>
      <c r="D5" s="16" t="s">
        <v>19</v>
      </c>
      <c r="E5" s="17" t="s">
        <v>20</v>
      </c>
      <c r="F5" s="18" t="s">
        <v>21</v>
      </c>
      <c r="G5" s="19" t="s">
        <v>22</v>
      </c>
      <c r="H5" s="13">
        <v>1573.58</v>
      </c>
      <c r="I5" s="13">
        <v>36</v>
      </c>
      <c r="J5" s="42">
        <v>56648.88</v>
      </c>
      <c r="K5" s="43">
        <f>J5*0.7</f>
        <v>39654.21599999999</v>
      </c>
      <c r="L5" s="43">
        <f>J5*0.4</f>
        <v>22659.552</v>
      </c>
      <c r="M5" s="42" t="s">
        <v>23</v>
      </c>
      <c r="N5" s="42" t="s">
        <v>24</v>
      </c>
      <c r="O5" s="42" t="s">
        <v>25</v>
      </c>
      <c r="P5" s="44"/>
    </row>
    <row r="6" spans="1:16" ht="30" customHeight="1">
      <c r="A6" s="13">
        <v>2</v>
      </c>
      <c r="B6" s="14" t="s">
        <v>26</v>
      </c>
      <c r="C6" s="15" t="s">
        <v>18</v>
      </c>
      <c r="D6" s="16" t="s">
        <v>19</v>
      </c>
      <c r="E6" s="17" t="s">
        <v>27</v>
      </c>
      <c r="F6" s="20" t="s">
        <v>28</v>
      </c>
      <c r="G6" s="19" t="s">
        <v>22</v>
      </c>
      <c r="H6" s="21">
        <v>1573.58</v>
      </c>
      <c r="I6" s="21">
        <v>36</v>
      </c>
      <c r="J6" s="42">
        <v>56648.88</v>
      </c>
      <c r="K6" s="43">
        <f>J6*0.7</f>
        <v>39654.21599999999</v>
      </c>
      <c r="L6" s="43">
        <f>J6*0.4</f>
        <v>22659.552</v>
      </c>
      <c r="M6" s="42" t="s">
        <v>23</v>
      </c>
      <c r="N6" s="42" t="s">
        <v>29</v>
      </c>
      <c r="O6" s="42" t="s">
        <v>30</v>
      </c>
      <c r="P6" s="44"/>
    </row>
    <row r="7" spans="1:16" ht="24.75" customHeight="1">
      <c r="A7" s="22">
        <v>3</v>
      </c>
      <c r="B7" s="23" t="s">
        <v>31</v>
      </c>
      <c r="C7" s="24" t="s">
        <v>18</v>
      </c>
      <c r="D7" s="25" t="s">
        <v>19</v>
      </c>
      <c r="E7" s="26" t="s">
        <v>32</v>
      </c>
      <c r="F7" s="19">
        <v>1</v>
      </c>
      <c r="G7" s="19" t="s">
        <v>33</v>
      </c>
      <c r="H7" s="13">
        <v>388.49</v>
      </c>
      <c r="I7" s="13">
        <v>25</v>
      </c>
      <c r="J7" s="25">
        <v>9712.25</v>
      </c>
      <c r="K7" s="45">
        <f>J7*0.7</f>
        <v>6798.575</v>
      </c>
      <c r="L7" s="45">
        <f>J7*0.4</f>
        <v>3884.9</v>
      </c>
      <c r="M7" s="46" t="s">
        <v>34</v>
      </c>
      <c r="N7" s="46" t="s">
        <v>29</v>
      </c>
      <c r="O7" s="47" t="s">
        <v>35</v>
      </c>
      <c r="P7" s="48" t="s">
        <v>36</v>
      </c>
    </row>
    <row r="8" spans="1:16" ht="24.75" customHeight="1">
      <c r="A8" s="21"/>
      <c r="B8" s="27"/>
      <c r="C8" s="28"/>
      <c r="D8" s="29"/>
      <c r="E8" s="17"/>
      <c r="F8" s="18" t="s">
        <v>37</v>
      </c>
      <c r="G8" s="19" t="s">
        <v>38</v>
      </c>
      <c r="H8" s="13">
        <v>4510.71</v>
      </c>
      <c r="I8" s="13">
        <v>18</v>
      </c>
      <c r="J8" s="16">
        <v>81192.78</v>
      </c>
      <c r="K8" s="45">
        <f>640*18+3870.71*18*0.7</f>
        <v>60290.945999999996</v>
      </c>
      <c r="L8" s="45">
        <f>640*18*0.6+3870.71*18*0.4</f>
        <v>34781.112</v>
      </c>
      <c r="M8" s="42"/>
      <c r="N8" s="49"/>
      <c r="O8" s="50" t="s">
        <v>35</v>
      </c>
      <c r="P8" s="47"/>
    </row>
    <row r="9" spans="1:16" ht="29.25" customHeight="1">
      <c r="A9" s="13">
        <v>4</v>
      </c>
      <c r="B9" s="19" t="s">
        <v>39</v>
      </c>
      <c r="C9" s="15" t="s">
        <v>18</v>
      </c>
      <c r="D9" s="16" t="s">
        <v>19</v>
      </c>
      <c r="E9" s="26" t="s">
        <v>32</v>
      </c>
      <c r="F9" s="19">
        <v>2</v>
      </c>
      <c r="G9" s="19" t="s">
        <v>38</v>
      </c>
      <c r="H9" s="13">
        <v>1327.26</v>
      </c>
      <c r="I9" s="13">
        <v>18.9</v>
      </c>
      <c r="J9" s="51">
        <v>25085.21</v>
      </c>
      <c r="K9" s="52">
        <f>J9</f>
        <v>25085.21</v>
      </c>
      <c r="L9" s="52">
        <f>J9*0.6</f>
        <v>15051.125999999998</v>
      </c>
      <c r="M9" s="51" t="s">
        <v>40</v>
      </c>
      <c r="N9" s="42"/>
      <c r="O9" s="42" t="s">
        <v>25</v>
      </c>
      <c r="P9" s="44"/>
    </row>
    <row r="10" spans="1:16" ht="31.5" customHeight="1">
      <c r="A10" s="13">
        <v>5</v>
      </c>
      <c r="B10" s="19" t="s">
        <v>41</v>
      </c>
      <c r="C10" s="15" t="s">
        <v>18</v>
      </c>
      <c r="D10" s="16" t="s">
        <v>19</v>
      </c>
      <c r="E10" s="30" t="s">
        <v>42</v>
      </c>
      <c r="F10" s="19">
        <v>18</v>
      </c>
      <c r="G10" s="31" t="s">
        <v>43</v>
      </c>
      <c r="H10" s="32">
        <v>1258.86</v>
      </c>
      <c r="I10" s="13">
        <v>37</v>
      </c>
      <c r="J10" s="19">
        <v>48906.86</v>
      </c>
      <c r="K10" s="53">
        <f aca="true" t="shared" si="0" ref="K10:K20">J10*0.7</f>
        <v>34234.801999999996</v>
      </c>
      <c r="L10" s="54">
        <f aca="true" t="shared" si="1" ref="L10:L20">J10*0.4</f>
        <v>19562.744000000002</v>
      </c>
      <c r="M10" s="55" t="s">
        <v>44</v>
      </c>
      <c r="N10" s="30" t="s">
        <v>29</v>
      </c>
      <c r="O10" s="42" t="s">
        <v>25</v>
      </c>
      <c r="P10" s="44"/>
    </row>
    <row r="11" spans="1:16" ht="31.5" customHeight="1">
      <c r="A11" s="13">
        <v>6</v>
      </c>
      <c r="B11" s="19" t="s">
        <v>45</v>
      </c>
      <c r="C11" s="15" t="s">
        <v>18</v>
      </c>
      <c r="D11" s="16" t="s">
        <v>19</v>
      </c>
      <c r="E11" s="30" t="s">
        <v>46</v>
      </c>
      <c r="F11" s="19" t="s">
        <v>47</v>
      </c>
      <c r="G11" s="19" t="s">
        <v>48</v>
      </c>
      <c r="H11" s="32">
        <v>231.04</v>
      </c>
      <c r="I11" s="13">
        <v>38</v>
      </c>
      <c r="J11" s="19">
        <f>H11*I11</f>
        <v>8779.52</v>
      </c>
      <c r="K11" s="53">
        <f t="shared" si="0"/>
        <v>6145.664</v>
      </c>
      <c r="L11" s="54">
        <f t="shared" si="1"/>
        <v>3511.8080000000004</v>
      </c>
      <c r="M11" s="55" t="s">
        <v>44</v>
      </c>
      <c r="N11" s="30" t="s">
        <v>29</v>
      </c>
      <c r="O11" s="56" t="s">
        <v>49</v>
      </c>
      <c r="P11" s="44"/>
    </row>
    <row r="12" spans="1:16" ht="29.25" customHeight="1">
      <c r="A12" s="13">
        <v>7</v>
      </c>
      <c r="B12" s="19" t="s">
        <v>45</v>
      </c>
      <c r="C12" s="15" t="s">
        <v>18</v>
      </c>
      <c r="D12" s="16" t="s">
        <v>19</v>
      </c>
      <c r="E12" s="30" t="s">
        <v>50</v>
      </c>
      <c r="F12" s="19" t="s">
        <v>47</v>
      </c>
      <c r="G12" s="19" t="s">
        <v>48</v>
      </c>
      <c r="H12" s="32">
        <f>218.71+30.81</f>
        <v>249.52</v>
      </c>
      <c r="I12" s="13">
        <v>38</v>
      </c>
      <c r="J12" s="19">
        <f>H12*I12</f>
        <v>9481.76</v>
      </c>
      <c r="K12" s="53">
        <f t="shared" si="0"/>
        <v>6637.232</v>
      </c>
      <c r="L12" s="54">
        <f t="shared" si="1"/>
        <v>3792.704</v>
      </c>
      <c r="M12" s="55" t="s">
        <v>44</v>
      </c>
      <c r="N12" s="30" t="s">
        <v>29</v>
      </c>
      <c r="O12" s="30" t="s">
        <v>51</v>
      </c>
      <c r="P12" s="44"/>
    </row>
    <row r="13" spans="1:16" ht="36.75" customHeight="1">
      <c r="A13" s="13">
        <v>8</v>
      </c>
      <c r="B13" s="19" t="s">
        <v>45</v>
      </c>
      <c r="C13" s="15" t="s">
        <v>18</v>
      </c>
      <c r="D13" s="16" t="s">
        <v>19</v>
      </c>
      <c r="E13" s="30" t="s">
        <v>52</v>
      </c>
      <c r="F13" s="19" t="s">
        <v>47</v>
      </c>
      <c r="G13" s="19" t="s">
        <v>48</v>
      </c>
      <c r="H13" s="32">
        <f>396.12+54.83</f>
        <v>450.95</v>
      </c>
      <c r="I13" s="13">
        <v>38</v>
      </c>
      <c r="J13" s="19">
        <f>H13*I13</f>
        <v>17136.1</v>
      </c>
      <c r="K13" s="53">
        <f t="shared" si="0"/>
        <v>11995.269999999999</v>
      </c>
      <c r="L13" s="54">
        <v>0</v>
      </c>
      <c r="M13" s="55" t="s">
        <v>44</v>
      </c>
      <c r="N13" s="30" t="s">
        <v>29</v>
      </c>
      <c r="O13" s="30" t="s">
        <v>49</v>
      </c>
      <c r="P13" s="44"/>
    </row>
    <row r="14" spans="1:16" ht="34.5" customHeight="1">
      <c r="A14" s="13">
        <v>9</v>
      </c>
      <c r="B14" s="19" t="s">
        <v>53</v>
      </c>
      <c r="C14" s="15" t="s">
        <v>18</v>
      </c>
      <c r="D14" s="16" t="s">
        <v>19</v>
      </c>
      <c r="E14" s="30" t="s">
        <v>54</v>
      </c>
      <c r="F14" s="19" t="s">
        <v>47</v>
      </c>
      <c r="G14" s="19" t="s">
        <v>48</v>
      </c>
      <c r="H14" s="13">
        <f>396.12+54.83</f>
        <v>450.95</v>
      </c>
      <c r="I14" s="13">
        <v>38</v>
      </c>
      <c r="J14" s="19">
        <v>17136</v>
      </c>
      <c r="K14" s="53">
        <v>0</v>
      </c>
      <c r="L14" s="54">
        <f>J14*0.4</f>
        <v>6854.400000000001</v>
      </c>
      <c r="M14" s="57" t="s">
        <v>44</v>
      </c>
      <c r="N14" s="31" t="s">
        <v>55</v>
      </c>
      <c r="O14" s="31" t="s">
        <v>56</v>
      </c>
      <c r="P14" s="44"/>
    </row>
    <row r="15" spans="1:16" ht="33" customHeight="1">
      <c r="A15" s="13">
        <v>10</v>
      </c>
      <c r="B15" s="19" t="s">
        <v>45</v>
      </c>
      <c r="C15" s="15" t="s">
        <v>18</v>
      </c>
      <c r="D15" s="16" t="s">
        <v>19</v>
      </c>
      <c r="E15" s="30" t="s">
        <v>57</v>
      </c>
      <c r="F15" s="19" t="s">
        <v>47</v>
      </c>
      <c r="G15" s="19" t="s">
        <v>48</v>
      </c>
      <c r="H15" s="32">
        <f>195.2+25</f>
        <v>220.2</v>
      </c>
      <c r="I15" s="13">
        <v>38</v>
      </c>
      <c r="J15" s="19">
        <f>H15*I15</f>
        <v>8367.6</v>
      </c>
      <c r="K15" s="53">
        <f t="shared" si="0"/>
        <v>5857.32</v>
      </c>
      <c r="L15" s="54">
        <f t="shared" si="1"/>
        <v>3347.0400000000004</v>
      </c>
      <c r="M15" s="55" t="s">
        <v>44</v>
      </c>
      <c r="N15" s="30" t="s">
        <v>29</v>
      </c>
      <c r="O15" s="56" t="s">
        <v>49</v>
      </c>
      <c r="P15" s="44"/>
    </row>
    <row r="16" spans="1:16" ht="36" customHeight="1">
      <c r="A16" s="13">
        <v>11</v>
      </c>
      <c r="B16" s="19" t="s">
        <v>58</v>
      </c>
      <c r="C16" s="15" t="s">
        <v>18</v>
      </c>
      <c r="D16" s="16" t="s">
        <v>19</v>
      </c>
      <c r="E16" s="19" t="s">
        <v>59</v>
      </c>
      <c r="F16" s="19" t="s">
        <v>60</v>
      </c>
      <c r="G16" s="19" t="s">
        <v>61</v>
      </c>
      <c r="H16" s="13">
        <v>211.77</v>
      </c>
      <c r="I16" s="13">
        <v>36</v>
      </c>
      <c r="J16" s="19">
        <v>7624</v>
      </c>
      <c r="K16" s="53">
        <f t="shared" si="0"/>
        <v>5336.799999999999</v>
      </c>
      <c r="L16" s="54">
        <f t="shared" si="1"/>
        <v>3049.6000000000004</v>
      </c>
      <c r="M16" s="55" t="s">
        <v>44</v>
      </c>
      <c r="N16" s="19" t="s">
        <v>62</v>
      </c>
      <c r="O16" s="31" t="s">
        <v>49</v>
      </c>
      <c r="P16" s="44"/>
    </row>
    <row r="17" spans="1:16" ht="30.75" customHeight="1">
      <c r="A17" s="13">
        <v>12</v>
      </c>
      <c r="B17" s="19" t="s">
        <v>63</v>
      </c>
      <c r="C17" s="15" t="s">
        <v>18</v>
      </c>
      <c r="D17" s="16" t="s">
        <v>19</v>
      </c>
      <c r="E17" s="33" t="s">
        <v>64</v>
      </c>
      <c r="F17" s="19" t="s">
        <v>65</v>
      </c>
      <c r="G17" s="19" t="s">
        <v>66</v>
      </c>
      <c r="H17" s="13">
        <v>170.24</v>
      </c>
      <c r="I17" s="13">
        <v>36</v>
      </c>
      <c r="J17" s="19">
        <v>6129</v>
      </c>
      <c r="K17" s="53">
        <f t="shared" si="0"/>
        <v>4290.3</v>
      </c>
      <c r="L17" s="54">
        <f t="shared" si="1"/>
        <v>2451.6</v>
      </c>
      <c r="M17" s="55" t="s">
        <v>44</v>
      </c>
      <c r="N17" s="19" t="s">
        <v>62</v>
      </c>
      <c r="O17" s="19" t="s">
        <v>56</v>
      </c>
      <c r="P17" s="44"/>
    </row>
    <row r="18" spans="1:16" ht="29.25" customHeight="1">
      <c r="A18" s="13">
        <v>13</v>
      </c>
      <c r="B18" s="19" t="s">
        <v>67</v>
      </c>
      <c r="C18" s="15" t="s">
        <v>18</v>
      </c>
      <c r="D18" s="16" t="s">
        <v>19</v>
      </c>
      <c r="E18" s="19" t="s">
        <v>68</v>
      </c>
      <c r="F18" s="19" t="s">
        <v>65</v>
      </c>
      <c r="G18" s="19" t="s">
        <v>69</v>
      </c>
      <c r="H18" s="13">
        <v>182.83</v>
      </c>
      <c r="I18" s="13">
        <v>36</v>
      </c>
      <c r="J18" s="19">
        <v>6582</v>
      </c>
      <c r="K18" s="53">
        <f t="shared" si="0"/>
        <v>4607.4</v>
      </c>
      <c r="L18" s="54">
        <f t="shared" si="1"/>
        <v>2632.8</v>
      </c>
      <c r="M18" s="55" t="s">
        <v>44</v>
      </c>
      <c r="N18" s="19" t="s">
        <v>62</v>
      </c>
      <c r="O18" s="31" t="s">
        <v>49</v>
      </c>
      <c r="P18" s="44"/>
    </row>
    <row r="19" spans="1:16" ht="33.75" customHeight="1">
      <c r="A19" s="13">
        <v>14</v>
      </c>
      <c r="B19" s="19" t="s">
        <v>70</v>
      </c>
      <c r="C19" s="15" t="s">
        <v>18</v>
      </c>
      <c r="D19" s="16" t="s">
        <v>19</v>
      </c>
      <c r="E19" s="19" t="s">
        <v>71</v>
      </c>
      <c r="F19" s="19" t="s">
        <v>60</v>
      </c>
      <c r="G19" s="19" t="s">
        <v>72</v>
      </c>
      <c r="H19" s="13">
        <v>108.8</v>
      </c>
      <c r="I19" s="13">
        <v>36</v>
      </c>
      <c r="J19" s="19">
        <v>3917</v>
      </c>
      <c r="K19" s="53">
        <f t="shared" si="0"/>
        <v>2741.8999999999996</v>
      </c>
      <c r="L19" s="54">
        <f t="shared" si="1"/>
        <v>1566.8000000000002</v>
      </c>
      <c r="M19" s="55" t="s">
        <v>44</v>
      </c>
      <c r="N19" s="19" t="s">
        <v>73</v>
      </c>
      <c r="O19" s="31" t="s">
        <v>49</v>
      </c>
      <c r="P19" s="44"/>
    </row>
    <row r="20" spans="1:16" ht="33" customHeight="1">
      <c r="A20" s="13">
        <v>15</v>
      </c>
      <c r="B20" s="19" t="s">
        <v>41</v>
      </c>
      <c r="C20" s="15" t="s">
        <v>18</v>
      </c>
      <c r="D20" s="16" t="s">
        <v>19</v>
      </c>
      <c r="E20" s="30" t="s">
        <v>74</v>
      </c>
      <c r="F20" s="19" t="s">
        <v>75</v>
      </c>
      <c r="G20" s="19" t="s">
        <v>76</v>
      </c>
      <c r="H20" s="32">
        <v>314.72</v>
      </c>
      <c r="I20" s="13">
        <v>37</v>
      </c>
      <c r="J20" s="19">
        <v>12226.72</v>
      </c>
      <c r="K20" s="53">
        <f t="shared" si="0"/>
        <v>8558.704</v>
      </c>
      <c r="L20" s="54">
        <f t="shared" si="1"/>
        <v>4890.688</v>
      </c>
      <c r="M20" s="55" t="s">
        <v>44</v>
      </c>
      <c r="N20" s="30" t="s">
        <v>29</v>
      </c>
      <c r="O20" s="30" t="s">
        <v>25</v>
      </c>
      <c r="P20" s="44"/>
    </row>
    <row r="21" spans="1:16" ht="30.75" customHeight="1">
      <c r="A21" s="13">
        <v>16</v>
      </c>
      <c r="B21" s="19" t="s">
        <v>77</v>
      </c>
      <c r="C21" s="34" t="s">
        <v>78</v>
      </c>
      <c r="D21" s="35" t="s">
        <v>79</v>
      </c>
      <c r="E21" s="19" t="s">
        <v>80</v>
      </c>
      <c r="F21" s="19" t="s">
        <v>81</v>
      </c>
      <c r="G21" s="19"/>
      <c r="H21" s="19">
        <v>218.36</v>
      </c>
      <c r="I21" s="58">
        <f>J21/H21</f>
        <v>27.47755999267265</v>
      </c>
      <c r="J21" s="59">
        <v>6000</v>
      </c>
      <c r="K21" s="60">
        <f>J21</f>
        <v>6000</v>
      </c>
      <c r="L21" s="60">
        <f>J21*0.6</f>
        <v>3600</v>
      </c>
      <c r="M21" s="19" t="s">
        <v>40</v>
      </c>
      <c r="N21" s="30" t="s">
        <v>82</v>
      </c>
      <c r="O21" s="56" t="s">
        <v>49</v>
      </c>
      <c r="P21" s="44"/>
    </row>
    <row r="22" spans="1:16" ht="27.75" customHeight="1">
      <c r="A22" s="13">
        <v>17</v>
      </c>
      <c r="B22" s="19" t="s">
        <v>83</v>
      </c>
      <c r="C22" s="34" t="s">
        <v>78</v>
      </c>
      <c r="D22" s="35" t="s">
        <v>79</v>
      </c>
      <c r="E22" s="19" t="s">
        <v>84</v>
      </c>
      <c r="F22" s="19" t="s">
        <v>85</v>
      </c>
      <c r="G22" s="19"/>
      <c r="H22" s="19">
        <v>10</v>
      </c>
      <c r="I22" s="58">
        <f>J22/H22</f>
        <v>80</v>
      </c>
      <c r="J22" s="59">
        <v>800</v>
      </c>
      <c r="K22" s="60">
        <f aca="true" t="shared" si="2" ref="K22:K27">J22*0.7</f>
        <v>560</v>
      </c>
      <c r="L22" s="54">
        <f aca="true" t="shared" si="3" ref="L22:L27">J22*0.4</f>
        <v>320</v>
      </c>
      <c r="M22" s="19" t="s">
        <v>86</v>
      </c>
      <c r="N22" s="30" t="s">
        <v>87</v>
      </c>
      <c r="O22" s="56" t="s">
        <v>49</v>
      </c>
      <c r="P22" s="44"/>
    </row>
    <row r="23" spans="1:16" ht="33" customHeight="1">
      <c r="A23" s="13">
        <v>18</v>
      </c>
      <c r="B23" s="19" t="s">
        <v>77</v>
      </c>
      <c r="C23" s="34" t="s">
        <v>78</v>
      </c>
      <c r="D23" s="35" t="s">
        <v>79</v>
      </c>
      <c r="E23" s="19" t="s">
        <v>88</v>
      </c>
      <c r="F23" s="19" t="s">
        <v>89</v>
      </c>
      <c r="G23" s="19"/>
      <c r="H23" s="19">
        <v>188.36</v>
      </c>
      <c r="I23" s="58">
        <f>J23/H23</f>
        <v>20.174134635803778</v>
      </c>
      <c r="J23" s="59">
        <v>3800</v>
      </c>
      <c r="K23" s="60">
        <f t="shared" si="2"/>
        <v>2660</v>
      </c>
      <c r="L23" s="60">
        <f t="shared" si="3"/>
        <v>1520</v>
      </c>
      <c r="M23" s="19" t="s">
        <v>44</v>
      </c>
      <c r="N23" s="30" t="s">
        <v>90</v>
      </c>
      <c r="O23" s="56" t="s">
        <v>56</v>
      </c>
      <c r="P23" s="44"/>
    </row>
    <row r="24" spans="1:16" ht="31.5" customHeight="1">
      <c r="A24" s="13">
        <v>19</v>
      </c>
      <c r="B24" s="19" t="s">
        <v>91</v>
      </c>
      <c r="C24" s="34" t="s">
        <v>78</v>
      </c>
      <c r="D24" s="35" t="s">
        <v>79</v>
      </c>
      <c r="E24" s="19" t="s">
        <v>92</v>
      </c>
      <c r="F24" s="19" t="s">
        <v>93</v>
      </c>
      <c r="G24" s="19"/>
      <c r="H24" s="19">
        <v>251.78</v>
      </c>
      <c r="I24" s="58">
        <f>J24/H24</f>
        <v>43.001826991818255</v>
      </c>
      <c r="J24" s="59">
        <v>10827</v>
      </c>
      <c r="K24" s="60">
        <f t="shared" si="2"/>
        <v>7578.9</v>
      </c>
      <c r="L24" s="60">
        <f t="shared" si="3"/>
        <v>4330.8</v>
      </c>
      <c r="M24" s="19" t="s">
        <v>94</v>
      </c>
      <c r="N24" s="30" t="s">
        <v>29</v>
      </c>
      <c r="O24" s="56" t="s">
        <v>95</v>
      </c>
      <c r="P24" s="44"/>
    </row>
    <row r="25" spans="1:16" ht="31.5" customHeight="1">
      <c r="A25" s="13">
        <v>20</v>
      </c>
      <c r="B25" s="19" t="s">
        <v>96</v>
      </c>
      <c r="C25" s="34" t="s">
        <v>97</v>
      </c>
      <c r="D25" s="36" t="s">
        <v>98</v>
      </c>
      <c r="E25" s="19" t="s">
        <v>99</v>
      </c>
      <c r="F25" s="19" t="s">
        <v>100</v>
      </c>
      <c r="G25" s="19"/>
      <c r="H25" s="19">
        <v>9637.73</v>
      </c>
      <c r="I25" s="58">
        <f>J25/H25</f>
        <v>8.646569264754254</v>
      </c>
      <c r="J25" s="59">
        <v>83333.3</v>
      </c>
      <c r="K25" s="60">
        <v>58333</v>
      </c>
      <c r="L25" s="60">
        <v>33333</v>
      </c>
      <c r="M25" s="19" t="s">
        <v>34</v>
      </c>
      <c r="N25" s="56" t="s">
        <v>101</v>
      </c>
      <c r="O25" s="30" t="s">
        <v>102</v>
      </c>
      <c r="P25" s="44"/>
    </row>
    <row r="26" spans="1:16" ht="27" customHeight="1">
      <c r="A26" s="13">
        <v>21</v>
      </c>
      <c r="B26" s="19" t="s">
        <v>103</v>
      </c>
      <c r="C26" s="34" t="s">
        <v>104</v>
      </c>
      <c r="D26" s="35" t="s">
        <v>105</v>
      </c>
      <c r="E26" s="19" t="s">
        <v>106</v>
      </c>
      <c r="F26" s="19" t="s">
        <v>107</v>
      </c>
      <c r="G26" s="19" t="s">
        <v>108</v>
      </c>
      <c r="H26" s="19">
        <v>806.2</v>
      </c>
      <c r="I26" s="58">
        <v>22</v>
      </c>
      <c r="J26" s="61">
        <v>17737</v>
      </c>
      <c r="K26" s="60">
        <f t="shared" si="2"/>
        <v>12415.9</v>
      </c>
      <c r="L26" s="60">
        <f t="shared" si="3"/>
        <v>7094.8</v>
      </c>
      <c r="M26" s="23" t="s">
        <v>44</v>
      </c>
      <c r="N26" s="62" t="s">
        <v>90</v>
      </c>
      <c r="O26" s="62" t="s">
        <v>25</v>
      </c>
      <c r="P26" s="44"/>
    </row>
    <row r="27" spans="1:16" ht="31.5" customHeight="1">
      <c r="A27" s="13">
        <v>22</v>
      </c>
      <c r="B27" s="19" t="s">
        <v>109</v>
      </c>
      <c r="C27" s="34" t="s">
        <v>110</v>
      </c>
      <c r="D27" s="35" t="s">
        <v>111</v>
      </c>
      <c r="E27" s="19" t="s">
        <v>112</v>
      </c>
      <c r="F27" s="19" t="s">
        <v>113</v>
      </c>
      <c r="G27" s="19" t="s">
        <v>114</v>
      </c>
      <c r="H27" s="19">
        <v>189.55</v>
      </c>
      <c r="I27" s="58">
        <f aca="true" t="shared" si="4" ref="I27:I36">J27/H27</f>
        <v>10.799261408599314</v>
      </c>
      <c r="J27" s="59">
        <v>2047</v>
      </c>
      <c r="K27" s="60">
        <f t="shared" si="2"/>
        <v>1432.8999999999999</v>
      </c>
      <c r="L27" s="60">
        <f t="shared" si="3"/>
        <v>818.8000000000001</v>
      </c>
      <c r="M27" s="19" t="s">
        <v>115</v>
      </c>
      <c r="N27" s="30" t="s">
        <v>82</v>
      </c>
      <c r="O27" s="56" t="s">
        <v>95</v>
      </c>
      <c r="P27" s="44"/>
    </row>
    <row r="28" spans="1:16" ht="39.75" customHeight="1">
      <c r="A28" s="13">
        <v>23</v>
      </c>
      <c r="B28" s="19" t="s">
        <v>91</v>
      </c>
      <c r="C28" s="34" t="s">
        <v>110</v>
      </c>
      <c r="D28" s="35" t="s">
        <v>111</v>
      </c>
      <c r="E28" s="19" t="s">
        <v>116</v>
      </c>
      <c r="F28" s="19" t="s">
        <v>113</v>
      </c>
      <c r="G28" s="19" t="s">
        <v>117</v>
      </c>
      <c r="H28" s="19">
        <v>123.73</v>
      </c>
      <c r="I28" s="58">
        <f t="shared" si="4"/>
        <v>10.805786793825265</v>
      </c>
      <c r="J28" s="59">
        <v>1337</v>
      </c>
      <c r="K28" s="60">
        <v>1337</v>
      </c>
      <c r="L28" s="60">
        <v>802</v>
      </c>
      <c r="M28" s="19" t="s">
        <v>118</v>
      </c>
      <c r="N28" s="30" t="s">
        <v>82</v>
      </c>
      <c r="O28" s="56" t="s">
        <v>49</v>
      </c>
      <c r="P28" s="44"/>
    </row>
    <row r="29" spans="1:16" ht="39.75" customHeight="1">
      <c r="A29" s="13">
        <v>24</v>
      </c>
      <c r="B29" s="19" t="s">
        <v>119</v>
      </c>
      <c r="C29" s="34" t="s">
        <v>110</v>
      </c>
      <c r="D29" s="35" t="s">
        <v>111</v>
      </c>
      <c r="E29" s="19" t="s">
        <v>120</v>
      </c>
      <c r="F29" s="19" t="s">
        <v>113</v>
      </c>
      <c r="G29" s="19" t="s">
        <v>121</v>
      </c>
      <c r="H29" s="19">
        <v>189.55</v>
      </c>
      <c r="I29" s="58">
        <f t="shared" si="4"/>
        <v>10.804537061461355</v>
      </c>
      <c r="J29" s="59">
        <v>2048</v>
      </c>
      <c r="K29" s="60">
        <f>J29*0.7</f>
        <v>1433.6</v>
      </c>
      <c r="L29" s="60">
        <f>J29*0.4</f>
        <v>819.2</v>
      </c>
      <c r="M29" s="19" t="s">
        <v>122</v>
      </c>
      <c r="N29" s="30" t="s">
        <v>82</v>
      </c>
      <c r="O29" s="56" t="s">
        <v>49</v>
      </c>
      <c r="P29" s="44"/>
    </row>
    <row r="30" spans="1:16" ht="39.75" customHeight="1">
      <c r="A30" s="13">
        <v>25</v>
      </c>
      <c r="B30" s="19" t="s">
        <v>123</v>
      </c>
      <c r="C30" s="34" t="s">
        <v>124</v>
      </c>
      <c r="D30" s="35" t="s">
        <v>125</v>
      </c>
      <c r="E30" s="19" t="s">
        <v>126</v>
      </c>
      <c r="F30" s="19" t="s">
        <v>127</v>
      </c>
      <c r="G30" s="19" t="s">
        <v>128</v>
      </c>
      <c r="H30" s="37">
        <v>330</v>
      </c>
      <c r="I30" s="58">
        <f t="shared" si="4"/>
        <v>16.5</v>
      </c>
      <c r="J30" s="63">
        <v>5445</v>
      </c>
      <c r="K30" s="64">
        <f>J30*0.7</f>
        <v>3811.4999999999995</v>
      </c>
      <c r="L30" s="60">
        <f>J30*0.4</f>
        <v>2178</v>
      </c>
      <c r="M30" s="65" t="s">
        <v>129</v>
      </c>
      <c r="N30" s="62" t="s">
        <v>82</v>
      </c>
      <c r="O30" s="66" t="s">
        <v>49</v>
      </c>
      <c r="P30" s="44"/>
    </row>
    <row r="31" spans="1:16" ht="39.75" customHeight="1">
      <c r="A31" s="13">
        <v>26</v>
      </c>
      <c r="B31" s="19" t="s">
        <v>130</v>
      </c>
      <c r="C31" s="34" t="s">
        <v>124</v>
      </c>
      <c r="D31" s="35" t="s">
        <v>125</v>
      </c>
      <c r="E31" s="19" t="s">
        <v>131</v>
      </c>
      <c r="F31" s="19" t="s">
        <v>127</v>
      </c>
      <c r="G31" s="19" t="s">
        <v>121</v>
      </c>
      <c r="H31" s="37">
        <v>340</v>
      </c>
      <c r="I31" s="58">
        <f t="shared" si="4"/>
        <v>16.5</v>
      </c>
      <c r="J31" s="59">
        <v>5610</v>
      </c>
      <c r="K31" s="60">
        <f>J31</f>
        <v>5610</v>
      </c>
      <c r="L31" s="60">
        <f>J31*0.6</f>
        <v>3366</v>
      </c>
      <c r="M31" s="19" t="s">
        <v>132</v>
      </c>
      <c r="N31" s="30" t="s">
        <v>82</v>
      </c>
      <c r="O31" s="56" t="s">
        <v>49</v>
      </c>
      <c r="P31" s="44"/>
    </row>
    <row r="32" spans="1:16" ht="39.75" customHeight="1">
      <c r="A32" s="13">
        <v>27</v>
      </c>
      <c r="B32" s="19" t="s">
        <v>133</v>
      </c>
      <c r="C32" s="34" t="s">
        <v>134</v>
      </c>
      <c r="D32" s="36" t="s">
        <v>135</v>
      </c>
      <c r="E32" s="18" t="s">
        <v>136</v>
      </c>
      <c r="F32" s="19" t="s">
        <v>127</v>
      </c>
      <c r="G32" s="19" t="s">
        <v>137</v>
      </c>
      <c r="H32" s="19">
        <v>925.12</v>
      </c>
      <c r="I32" s="58">
        <f t="shared" si="4"/>
        <v>44.99956762365963</v>
      </c>
      <c r="J32" s="59">
        <v>41630</v>
      </c>
      <c r="K32" s="60">
        <f>J32*0.7</f>
        <v>29140.999999999996</v>
      </c>
      <c r="L32" s="60">
        <f>J32*0.4</f>
        <v>16652</v>
      </c>
      <c r="M32" s="18" t="s">
        <v>138</v>
      </c>
      <c r="N32" s="30" t="s">
        <v>87</v>
      </c>
      <c r="O32" s="56" t="s">
        <v>49</v>
      </c>
      <c r="P32" s="44"/>
    </row>
    <row r="33" spans="1:16" ht="39.75" customHeight="1">
      <c r="A33" s="13">
        <v>28</v>
      </c>
      <c r="B33" s="19" t="s">
        <v>139</v>
      </c>
      <c r="C33" s="34" t="s">
        <v>134</v>
      </c>
      <c r="D33" s="36" t="s">
        <v>135</v>
      </c>
      <c r="E33" s="18" t="s">
        <v>140</v>
      </c>
      <c r="F33" s="19" t="s">
        <v>141</v>
      </c>
      <c r="G33" s="19" t="s">
        <v>142</v>
      </c>
      <c r="H33" s="19">
        <v>3474.74</v>
      </c>
      <c r="I33" s="58">
        <f t="shared" si="4"/>
        <v>22.00020720974807</v>
      </c>
      <c r="J33" s="67">
        <v>76445</v>
      </c>
      <c r="K33" s="68">
        <f>J33*0.7</f>
        <v>53511.5</v>
      </c>
      <c r="L33" s="60">
        <f>J33*0.4</f>
        <v>30578</v>
      </c>
      <c r="M33" s="20" t="s">
        <v>34</v>
      </c>
      <c r="N33" s="55" t="s">
        <v>87</v>
      </c>
      <c r="O33" s="69" t="s">
        <v>35</v>
      </c>
      <c r="P33" s="44"/>
    </row>
    <row r="34" spans="1:16" ht="39.75" customHeight="1">
      <c r="A34" s="13">
        <v>29</v>
      </c>
      <c r="B34" s="19" t="s">
        <v>143</v>
      </c>
      <c r="C34" s="34" t="s">
        <v>144</v>
      </c>
      <c r="D34" s="36" t="s">
        <v>145</v>
      </c>
      <c r="E34" s="18" t="s">
        <v>146</v>
      </c>
      <c r="F34" s="38" t="s">
        <v>147</v>
      </c>
      <c r="G34" s="19" t="s">
        <v>148</v>
      </c>
      <c r="H34" s="19">
        <v>96.09</v>
      </c>
      <c r="I34" s="58">
        <f t="shared" si="4"/>
        <v>11.99916744718493</v>
      </c>
      <c r="J34" s="59">
        <v>1153</v>
      </c>
      <c r="K34" s="60">
        <f>J34*0.7</f>
        <v>807.0999999999999</v>
      </c>
      <c r="L34" s="60">
        <f>J34*0.6</f>
        <v>691.8</v>
      </c>
      <c r="M34" s="18" t="s">
        <v>149</v>
      </c>
      <c r="N34" s="30" t="s">
        <v>87</v>
      </c>
      <c r="O34" s="56" t="s">
        <v>49</v>
      </c>
      <c r="P34" s="44"/>
    </row>
    <row r="35" spans="1:16" ht="39.75" customHeight="1">
      <c r="A35" s="13">
        <v>30</v>
      </c>
      <c r="B35" s="19" t="s">
        <v>150</v>
      </c>
      <c r="C35" s="34" t="s">
        <v>144</v>
      </c>
      <c r="D35" s="36" t="s">
        <v>145</v>
      </c>
      <c r="E35" s="18" t="s">
        <v>151</v>
      </c>
      <c r="F35" s="19" t="s">
        <v>152</v>
      </c>
      <c r="G35" s="19" t="s">
        <v>153</v>
      </c>
      <c r="H35" s="19">
        <v>2217.92</v>
      </c>
      <c r="I35" s="58">
        <f t="shared" si="4"/>
        <v>7.232001154234598</v>
      </c>
      <c r="J35" s="59">
        <v>16040</v>
      </c>
      <c r="K35" s="60">
        <v>16040</v>
      </c>
      <c r="L35" s="60">
        <f>J35</f>
        <v>16040</v>
      </c>
      <c r="M35" s="18" t="s">
        <v>154</v>
      </c>
      <c r="N35" s="56" t="s">
        <v>87</v>
      </c>
      <c r="O35" s="56" t="s">
        <v>49</v>
      </c>
      <c r="P35" s="44"/>
    </row>
    <row r="36" spans="1:16" ht="39.75" customHeight="1">
      <c r="A36" s="13">
        <v>31</v>
      </c>
      <c r="B36" s="19" t="s">
        <v>155</v>
      </c>
      <c r="C36" s="34" t="s">
        <v>144</v>
      </c>
      <c r="D36" s="36" t="s">
        <v>145</v>
      </c>
      <c r="E36" s="18" t="s">
        <v>156</v>
      </c>
      <c r="F36" s="19" t="s">
        <v>147</v>
      </c>
      <c r="G36" s="19" t="s">
        <v>157</v>
      </c>
      <c r="H36" s="19">
        <v>242.56</v>
      </c>
      <c r="I36" s="58">
        <f t="shared" si="4"/>
        <v>12.124835092348285</v>
      </c>
      <c r="J36" s="59">
        <v>2941</v>
      </c>
      <c r="K36" s="60">
        <f>J36*0.7</f>
        <v>2058.7</v>
      </c>
      <c r="L36" s="60">
        <f>J36*0.4</f>
        <v>1176.4</v>
      </c>
      <c r="M36" s="18" t="s">
        <v>158</v>
      </c>
      <c r="N36" s="56" t="s">
        <v>87</v>
      </c>
      <c r="O36" s="56" t="s">
        <v>49</v>
      </c>
      <c r="P36" s="44"/>
    </row>
    <row r="37" spans="1:16" ht="21.75" customHeight="1">
      <c r="A37" s="39" t="s">
        <v>159</v>
      </c>
      <c r="B37" s="40"/>
      <c r="C37" s="40"/>
      <c r="D37" s="40"/>
      <c r="E37" s="40"/>
      <c r="F37" s="40"/>
      <c r="G37" s="40"/>
      <c r="H37" s="40"/>
      <c r="I37" s="70"/>
      <c r="J37" s="71"/>
      <c r="K37" s="60">
        <f>SUM(K5:K36)</f>
        <v>464619.65499999997</v>
      </c>
      <c r="L37" s="60">
        <f>SUM(L5:L36)</f>
        <v>274017.226</v>
      </c>
      <c r="M37" s="72"/>
      <c r="N37" s="73"/>
      <c r="O37" s="73"/>
      <c r="P37" s="44"/>
    </row>
    <row r="38" spans="1:15" ht="36.75" customHeight="1">
      <c r="A38" s="41" t="s">
        <v>160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7:15" ht="14.25">
      <c r="G39" s="4"/>
      <c r="N39" s="74">
        <v>43976</v>
      </c>
      <c r="O39" s="74"/>
    </row>
  </sheetData>
  <sheetProtection/>
  <mergeCells count="28">
    <mergeCell ref="A1:O1"/>
    <mergeCell ref="A37:H37"/>
    <mergeCell ref="A38:O38"/>
    <mergeCell ref="N39:O39"/>
    <mergeCell ref="A2:A4"/>
    <mergeCell ref="A7:A8"/>
    <mergeCell ref="B2:B4"/>
    <mergeCell ref="B7:B8"/>
    <mergeCell ref="C2:C4"/>
    <mergeCell ref="C7:C8"/>
    <mergeCell ref="D2:D4"/>
    <mergeCell ref="D7:D8"/>
    <mergeCell ref="E2:E4"/>
    <mergeCell ref="E7:E8"/>
    <mergeCell ref="F2:F4"/>
    <mergeCell ref="G2:G4"/>
    <mergeCell ref="H2:H4"/>
    <mergeCell ref="I2:I4"/>
    <mergeCell ref="J2:J4"/>
    <mergeCell ref="K2:K4"/>
    <mergeCell ref="L2:L4"/>
    <mergeCell ref="M2:M4"/>
    <mergeCell ref="M7:M8"/>
    <mergeCell ref="N2:N4"/>
    <mergeCell ref="N7:N9"/>
    <mergeCell ref="O2:O4"/>
    <mergeCell ref="P2:P4"/>
    <mergeCell ref="P7:P8"/>
  </mergeCells>
  <printOptions horizontalCentered="1"/>
  <pageMargins left="0.11811023622047245" right="0.15748031496062992" top="0.5118110236220472" bottom="0.36" header="0.4330708661417323" footer="0.4799999999999999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white bear</cp:lastModifiedBy>
  <cp:lastPrinted>2020-05-25T01:55:57Z</cp:lastPrinted>
  <dcterms:created xsi:type="dcterms:W3CDTF">2016-12-09T10:09:14Z</dcterms:created>
  <dcterms:modified xsi:type="dcterms:W3CDTF">2020-05-25T06:29:57Z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